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WLU~1\AppData\Local\Temp\"/>
    </mc:Choice>
  </mc:AlternateContent>
  <xr:revisionPtr revIDLastSave="0" documentId="13_ncr:1_{71CA81F2-20EC-4EAD-9C09-2022E43E840C}" xr6:coauthVersionLast="47" xr6:coauthVersionMax="47" xr10:uidLastSave="{00000000-0000-0000-0000-000000000000}"/>
  <bookViews>
    <workbookView xWindow="-120" yWindow="-16320" windowWidth="29040" windowHeight="15720" tabRatio="500" activeTab="1" xr2:uid="{00000000-000D-0000-FFFF-FFFF00000000}"/>
  </bookViews>
  <sheets>
    <sheet name="Skrócona" sheetId="1" r:id="rId1"/>
    <sheet name="Pełna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7" i="2" l="1"/>
  <c r="C18" i="1"/>
  <c r="C57" i="2"/>
  <c r="I51" i="2"/>
  <c r="C17" i="1"/>
  <c r="C16" i="1"/>
  <c r="C45" i="2"/>
  <c r="H39" i="2"/>
  <c r="J39" i="2" s="1"/>
  <c r="H33" i="2"/>
  <c r="J33" i="2" s="1"/>
  <c r="C33" i="2"/>
  <c r="H27" i="2"/>
  <c r="J27" i="2" s="1"/>
  <c r="C27" i="2"/>
  <c r="H21" i="2"/>
  <c r="J21" i="2" s="1"/>
  <c r="C21" i="2"/>
  <c r="H15" i="2"/>
  <c r="J15" i="2" s="1"/>
  <c r="C15" i="2"/>
  <c r="H11" i="2"/>
  <c r="J11" i="2" s="1"/>
  <c r="J9" i="2"/>
  <c r="J8" i="2"/>
  <c r="J7" i="2"/>
  <c r="J6" i="2"/>
  <c r="J5" i="2"/>
  <c r="C15" i="1"/>
  <c r="C14" i="1"/>
  <c r="C13" i="1"/>
  <c r="C12" i="1"/>
  <c r="C11" i="1"/>
  <c r="C10" i="1"/>
  <c r="C9" i="1"/>
  <c r="C8" i="1"/>
  <c r="C7" i="1"/>
  <c r="C6" i="1"/>
  <c r="C5" i="1"/>
  <c r="C62" i="2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>Zaliczka za 2016, test mechanizmu wypłat zaliczowych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>Zaliczka za I i II kwartał</t>
        </r>
      </text>
    </comment>
  </commentList>
</comments>
</file>

<file path=xl/sharedStrings.xml><?xml version="1.0" encoding="utf-8"?>
<sst xmlns="http://schemas.openxmlformats.org/spreadsheetml/2006/main" count="117" uniqueCount="93">
  <si>
    <t>Dywidendy (podsumowanie)</t>
  </si>
  <si>
    <t>ROK</t>
  </si>
  <si>
    <t>DYWIDENDA</t>
  </si>
  <si>
    <t>KW1</t>
  </si>
  <si>
    <t>KW2</t>
  </si>
  <si>
    <t>KW3</t>
  </si>
  <si>
    <t>KW4</t>
  </si>
  <si>
    <t>ZWZ</t>
  </si>
  <si>
    <t>ŁĄCZNIE</t>
  </si>
  <si>
    <t>Dywidenda wypłacana przez Emitenta w okresie ostatnich 5 lat</t>
  </si>
  <si>
    <t>Dywidenda z zysku za dany rok obrotowy</t>
  </si>
  <si>
    <t>Wysokość dywidendy na jedną akcję w zł.</t>
  </si>
  <si>
    <t>Wysokość zaliczki na dywidendę na jedną akcję w zł.</t>
  </si>
  <si>
    <t>Dzień dywidendy</t>
  </si>
  <si>
    <t>Dzień wypłaty dywidendy</t>
  </si>
  <si>
    <t>Ilość akcji objętych dywidendą</t>
  </si>
  <si>
    <t>Łączna kwota wypłaconej dywidendy w zł.</t>
  </si>
  <si>
    <t>Zysk netto w tys. zł.</t>
  </si>
  <si>
    <t>% udziału wypłaconej dywidendy w zysku netto</t>
  </si>
  <si>
    <t>18 maja 2012</t>
  </si>
  <si>
    <t>01 czerwca 2012</t>
  </si>
  <si>
    <t>20 maja 2013</t>
  </si>
  <si>
    <t>3 czerwca 2013</t>
  </si>
  <si>
    <t>02 czerwca 2014</t>
  </si>
  <si>
    <t>16 czerwca 2014</t>
  </si>
  <si>
    <t>05 maja 2015</t>
  </si>
  <si>
    <t>19 maja 2015</t>
  </si>
  <si>
    <t>16 maja 2016</t>
  </si>
  <si>
    <t>01 czerwca 2016</t>
  </si>
  <si>
    <t>2016, w tym:</t>
  </si>
  <si>
    <t>zaliczka za 2016</t>
  </si>
  <si>
    <t>21 kwietnia 2017</t>
  </si>
  <si>
    <t>28 kwietnia 2017</t>
  </si>
  <si>
    <t>15 maja 2017</t>
  </si>
  <si>
    <t>01 czerwca 2017</t>
  </si>
  <si>
    <t>2017, w tym:</t>
  </si>
  <si>
    <t>zaliczka za I-II kw.</t>
  </si>
  <si>
    <t>17 listopada 2017</t>
  </si>
  <si>
    <t>24 listopada 2017</t>
  </si>
  <si>
    <t>zaliczka za III kw.</t>
  </si>
  <si>
    <t>3 stycznia 2018</t>
  </si>
  <si>
    <t>10 stycznia 2018</t>
  </si>
  <si>
    <t>zaliczka za IV kw.</t>
  </si>
  <si>
    <t>2 marca 2018</t>
  </si>
  <si>
    <t>9 marca 2018</t>
  </si>
  <si>
    <t>30 maja 2018</t>
  </si>
  <si>
    <t>13 czerwca 2018</t>
  </si>
  <si>
    <t>2018, w tym:</t>
  </si>
  <si>
    <t>zaliczka za I kw.</t>
  </si>
  <si>
    <t>21 czerwca 2018</t>
  </si>
  <si>
    <t>28 czerwca 2018</t>
  </si>
  <si>
    <t>zaliczka za II kw.</t>
  </si>
  <si>
    <t>24 września 2018</t>
  </si>
  <si>
    <t>1 października 2018</t>
  </si>
  <si>
    <t>10 grudnia 2018</t>
  </si>
  <si>
    <t>17 grudnia 2018</t>
  </si>
  <si>
    <t>8 marca 2019</t>
  </si>
  <si>
    <t>15 marca 2019</t>
  </si>
  <si>
    <t>2019, w tym:</t>
  </si>
  <si>
    <t>21 czerwca 2019</t>
  </si>
  <si>
    <t>28 czerwca 2019</t>
  </si>
  <si>
    <t>23 września 2019</t>
  </si>
  <si>
    <t>30 września 2019</t>
  </si>
  <si>
    <t>09 grudnia 2019</t>
  </si>
  <si>
    <t>16 grudnia 2019</t>
  </si>
  <si>
    <t>16 marca 2020</t>
  </si>
  <si>
    <t>23 marca 2020</t>
  </si>
  <si>
    <t>2020, w tym:</t>
  </si>
  <si>
    <t xml:space="preserve">                 zaliczka za I kw.</t>
  </si>
  <si>
    <t>29 maja2020</t>
  </si>
  <si>
    <t>2021, w tym:</t>
  </si>
  <si>
    <t>2022, w tym:</t>
  </si>
  <si>
    <t>24 sierpnia 2022</t>
  </si>
  <si>
    <t>17 sierpnia 2022</t>
  </si>
  <si>
    <t>07 grudnia 2022</t>
  </si>
  <si>
    <t>14 grudnia 2022</t>
  </si>
  <si>
    <t>15 marca 2023</t>
  </si>
  <si>
    <t>22 marca 2023</t>
  </si>
  <si>
    <t>2 560</t>
  </si>
  <si>
    <t>2023, w tym:</t>
  </si>
  <si>
    <t>14 czerwca 2023</t>
  </si>
  <si>
    <t>21 czerwca 2023</t>
  </si>
  <si>
    <t>7 września 2023</t>
  </si>
  <si>
    <t>14 września 2023</t>
  </si>
  <si>
    <t>12 grudnia 2023</t>
  </si>
  <si>
    <t>19 grudnia 2023</t>
  </si>
  <si>
    <t>12 marca 2024</t>
  </si>
  <si>
    <t>19 marca 2024</t>
  </si>
  <si>
    <t>2024, w tym:</t>
  </si>
  <si>
    <t>10 czerwca 2024</t>
  </si>
  <si>
    <t>17 czerwca 2024</t>
  </si>
  <si>
    <t>5 września 2024</t>
  </si>
  <si>
    <t>12 września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</si>
</sst>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d\ mmmm\ yyyy"/>
    <numFmt numFmtId="166" formatCode="0.00;[Red]0.0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0" fontId="0" fillId="0" borderId="0" xfId="1" applyNumberFormat="1" applyFont="1" applyBorder="1" applyProtection="1"/>
    <xf numFmtId="10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3" fillId="0" borderId="0" xfId="1" applyNumberFormat="1" applyFont="1" applyBorder="1" applyProtection="1"/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16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10" fontId="0" fillId="0" borderId="1" xfId="1" applyNumberFormat="1" applyFont="1" applyBorder="1" applyProtection="1"/>
    <xf numFmtId="10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166" fontId="0" fillId="0" borderId="0" xfId="0" applyNumberFormat="1"/>
    <xf numFmtId="166" fontId="0" fillId="0" borderId="1" xfId="0" applyNumberFormat="1" applyBorder="1"/>
    <xf numFmtId="0" fontId="0" fillId="0" borderId="1" xfId="0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"/>
  <sheetViews>
    <sheetView zoomScale="140" zoomScaleNormal="140" workbookViewId="0">
      <selection activeCell="L18" sqref="L18"/>
    </sheetView>
  </sheetViews>
  <sheetFormatPr defaultColWidth="8.88671875" defaultRowHeight="14.4" x14ac:dyDescent="0.3"/>
  <cols>
    <col min="2" max="2" width="8" customWidth="1"/>
    <col min="3" max="3" width="11.6640625" customWidth="1"/>
    <col min="4" max="4" width="9.21875" customWidth="1"/>
    <col min="1019" max="1024" width="11.5546875" customWidth="1"/>
  </cols>
  <sheetData>
    <row r="2" spans="2:9" ht="15.6" x14ac:dyDescent="0.3">
      <c r="B2" s="23" t="s">
        <v>0</v>
      </c>
      <c r="C2" s="23"/>
      <c r="D2" s="24"/>
      <c r="E2" s="24"/>
      <c r="F2" s="24"/>
      <c r="G2" s="24"/>
      <c r="H2" s="24"/>
    </row>
    <row r="3" spans="2:9" x14ac:dyDescent="0.3">
      <c r="B3" s="24"/>
      <c r="C3" s="24"/>
      <c r="D3" s="24"/>
      <c r="E3" s="24"/>
      <c r="F3" s="24"/>
      <c r="G3" s="24"/>
      <c r="H3" s="24"/>
    </row>
    <row r="4" spans="2:9" x14ac:dyDescent="0.3">
      <c r="B4" s="25" t="s">
        <v>1</v>
      </c>
      <c r="C4" s="26" t="s">
        <v>2</v>
      </c>
      <c r="D4" s="26" t="s">
        <v>3</v>
      </c>
      <c r="E4" s="27" t="s">
        <v>4</v>
      </c>
      <c r="F4" s="27" t="s">
        <v>5</v>
      </c>
      <c r="G4" s="27" t="s">
        <v>6</v>
      </c>
      <c r="H4" s="27" t="s">
        <v>7</v>
      </c>
    </row>
    <row r="5" spans="2:9" x14ac:dyDescent="0.3">
      <c r="B5" s="28">
        <v>2011</v>
      </c>
      <c r="C5" s="29">
        <f t="shared" ref="C5:C15" si="0">SUM(D5:H5)</f>
        <v>7.0000000000000007E-2</v>
      </c>
      <c r="D5" s="24"/>
      <c r="E5" s="30"/>
      <c r="F5" s="31"/>
      <c r="G5" s="24"/>
      <c r="H5" s="32">
        <v>7.0000000000000007E-2</v>
      </c>
    </row>
    <row r="6" spans="2:9" x14ac:dyDescent="0.3">
      <c r="B6" s="28">
        <v>2012</v>
      </c>
      <c r="C6" s="29">
        <f t="shared" si="0"/>
        <v>0.04</v>
      </c>
      <c r="D6" s="24"/>
      <c r="E6" s="30"/>
      <c r="F6" s="31"/>
      <c r="G6" s="24"/>
      <c r="H6" s="32">
        <v>0.04</v>
      </c>
    </row>
    <row r="7" spans="2:9" x14ac:dyDescent="0.3">
      <c r="B7" s="28">
        <v>2013</v>
      </c>
      <c r="C7" s="29">
        <f t="shared" si="0"/>
        <v>7.0000000000000007E-2</v>
      </c>
      <c r="D7" s="24"/>
      <c r="E7" s="30"/>
      <c r="F7" s="31"/>
      <c r="G7" s="24"/>
      <c r="H7" s="32">
        <v>7.0000000000000007E-2</v>
      </c>
    </row>
    <row r="8" spans="2:9" x14ac:dyDescent="0.3">
      <c r="B8" s="28">
        <v>2014</v>
      </c>
      <c r="C8" s="29">
        <f t="shared" si="0"/>
        <v>0.08</v>
      </c>
      <c r="D8" s="24"/>
      <c r="E8" s="30"/>
      <c r="F8" s="31"/>
      <c r="G8" s="24"/>
      <c r="H8" s="32">
        <v>0.08</v>
      </c>
    </row>
    <row r="9" spans="2:9" x14ac:dyDescent="0.3">
      <c r="B9" s="28">
        <v>2015</v>
      </c>
      <c r="C9" s="29">
        <f t="shared" si="0"/>
        <v>0.03</v>
      </c>
      <c r="D9" s="24"/>
      <c r="E9" s="30"/>
      <c r="F9" s="31"/>
      <c r="G9" s="24"/>
      <c r="H9" s="32">
        <v>0.03</v>
      </c>
    </row>
    <row r="10" spans="2:9" x14ac:dyDescent="0.3">
      <c r="B10" s="33">
        <v>2016</v>
      </c>
      <c r="C10" s="29">
        <f t="shared" si="0"/>
        <v>0.08</v>
      </c>
      <c r="D10" s="38">
        <v>0.02</v>
      </c>
      <c r="E10" s="38"/>
      <c r="F10" s="38"/>
      <c r="G10" s="38"/>
      <c r="H10" s="32">
        <v>0.06</v>
      </c>
      <c r="I10" s="4"/>
    </row>
    <row r="11" spans="2:9" x14ac:dyDescent="0.3">
      <c r="B11" s="33">
        <v>2017</v>
      </c>
      <c r="C11" s="29">
        <f t="shared" si="0"/>
        <v>0.13</v>
      </c>
      <c r="D11" s="38">
        <v>0.05</v>
      </c>
      <c r="E11" s="38"/>
      <c r="F11" s="24">
        <v>0.02</v>
      </c>
      <c r="G11" s="24">
        <v>0.03</v>
      </c>
      <c r="H11" s="24">
        <v>0.03</v>
      </c>
    </row>
    <row r="12" spans="2:9" x14ac:dyDescent="0.3">
      <c r="B12" s="34">
        <v>2018</v>
      </c>
      <c r="C12" s="29">
        <f t="shared" si="0"/>
        <v>0.08</v>
      </c>
      <c r="D12" s="24">
        <v>0.02</v>
      </c>
      <c r="E12" s="24">
        <v>0.01</v>
      </c>
      <c r="F12" s="24">
        <v>0.02</v>
      </c>
      <c r="G12" s="24">
        <v>0.03</v>
      </c>
      <c r="H12" s="24"/>
    </row>
    <row r="13" spans="2:9" x14ac:dyDescent="0.3">
      <c r="B13" s="34">
        <v>2019</v>
      </c>
      <c r="C13" s="29">
        <f t="shared" si="0"/>
        <v>0.16</v>
      </c>
      <c r="D13" s="24">
        <v>0.04</v>
      </c>
      <c r="E13" s="24">
        <v>0.04</v>
      </c>
      <c r="F13" s="24">
        <v>0.04</v>
      </c>
      <c r="G13" s="24">
        <v>0.04</v>
      </c>
      <c r="H13" s="24"/>
    </row>
    <row r="14" spans="2:9" x14ac:dyDescent="0.3">
      <c r="B14" s="34">
        <v>2020</v>
      </c>
      <c r="C14" s="29">
        <f t="shared" si="0"/>
        <v>0.16999999999999998</v>
      </c>
      <c r="D14" s="24">
        <v>0.03</v>
      </c>
      <c r="E14" s="24">
        <v>0.05</v>
      </c>
      <c r="F14" s="24">
        <v>0.04</v>
      </c>
      <c r="G14" s="24">
        <v>0.05</v>
      </c>
      <c r="H14" s="24"/>
    </row>
    <row r="15" spans="2:9" x14ac:dyDescent="0.3">
      <c r="B15" s="34">
        <v>2021</v>
      </c>
      <c r="C15" s="29">
        <f t="shared" si="0"/>
        <v>0.57000000000000006</v>
      </c>
      <c r="D15" s="24">
        <v>7.0000000000000007E-2</v>
      </c>
      <c r="E15" s="29">
        <v>0.1</v>
      </c>
      <c r="F15" s="24">
        <v>0.17</v>
      </c>
      <c r="G15" s="24">
        <v>0.23</v>
      </c>
      <c r="H15" s="24"/>
    </row>
    <row r="16" spans="2:9" x14ac:dyDescent="0.3">
      <c r="B16" s="34">
        <v>2022</v>
      </c>
      <c r="C16" s="29">
        <f>SUM(D16:H16)</f>
        <v>1.1499999999999999</v>
      </c>
      <c r="D16" s="29">
        <v>0.3</v>
      </c>
      <c r="E16" s="29">
        <v>0.2</v>
      </c>
      <c r="F16" s="24">
        <v>0.25</v>
      </c>
      <c r="G16" s="29">
        <v>0.4</v>
      </c>
      <c r="H16" s="24"/>
    </row>
    <row r="17" spans="2:8" x14ac:dyDescent="0.3">
      <c r="B17" s="34">
        <v>2023</v>
      </c>
      <c r="C17" s="29">
        <f>SUM(D17:G17)</f>
        <v>1.23</v>
      </c>
      <c r="D17" s="29">
        <v>0.3</v>
      </c>
      <c r="E17" s="29">
        <v>0.4</v>
      </c>
      <c r="F17" s="37">
        <v>0.3</v>
      </c>
      <c r="G17" s="29">
        <v>0.23</v>
      </c>
      <c r="H17" s="24"/>
    </row>
    <row r="18" spans="2:8" x14ac:dyDescent="0.3">
      <c r="B18" s="34">
        <v>2024</v>
      </c>
      <c r="C18" s="29">
        <f>SUM(D18:G18)</f>
        <v>0.5</v>
      </c>
      <c r="D18" s="29">
        <v>0.2</v>
      </c>
      <c r="E18" s="29">
        <v>0.3</v>
      </c>
      <c r="F18" s="37"/>
      <c r="G18" s="29"/>
      <c r="H18" s="24"/>
    </row>
    <row r="19" spans="2:8" x14ac:dyDescent="0.3">
      <c r="B19" s="35" t="s">
        <v>8</v>
      </c>
      <c r="C19" s="35">
        <f>SUM(C5:C18)</f>
        <v>4.3599999999999994</v>
      </c>
      <c r="D19" s="24"/>
      <c r="E19" s="24"/>
      <c r="F19" s="24"/>
      <c r="G19" s="24"/>
      <c r="H19" s="24"/>
    </row>
  </sheetData>
  <mergeCells count="2">
    <mergeCell ref="D10:G10"/>
    <mergeCell ref="D11:E11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MJ62"/>
  <sheetViews>
    <sheetView tabSelected="1" topLeftCell="A45" zoomScale="160" zoomScaleNormal="160" workbookViewId="0">
      <selection activeCell="J60" sqref="J60"/>
    </sheetView>
  </sheetViews>
  <sheetFormatPr defaultColWidth="8.88671875" defaultRowHeight="14.4" x14ac:dyDescent="0.3"/>
  <cols>
    <col min="2" max="2" width="17.33203125" customWidth="1"/>
    <col min="3" max="3" width="7.44140625" customWidth="1"/>
    <col min="4" max="4" width="6.5546875" customWidth="1"/>
    <col min="5" max="5" width="20.44140625" customWidth="1"/>
    <col min="6" max="6" width="19" customWidth="1"/>
    <col min="7" max="7" width="12.6640625" customWidth="1"/>
    <col min="8" max="8" width="10.88671875" customWidth="1"/>
    <col min="9" max="9" width="9.44140625" customWidth="1"/>
    <col min="10" max="10" width="12.44140625" customWidth="1"/>
  </cols>
  <sheetData>
    <row r="2" spans="2:12" ht="15.6" x14ac:dyDescent="0.3">
      <c r="B2" s="1" t="s">
        <v>9</v>
      </c>
      <c r="C2" s="1"/>
    </row>
    <row r="4" spans="2:12" ht="56.7" customHeight="1" x14ac:dyDescent="0.3"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</row>
    <row r="5" spans="2:12" x14ac:dyDescent="0.3">
      <c r="B5" s="2">
        <v>2011</v>
      </c>
      <c r="C5" s="6">
        <v>7.0000000000000007E-2</v>
      </c>
      <c r="E5" s="9" t="s">
        <v>19</v>
      </c>
      <c r="F5" s="9" t="s">
        <v>20</v>
      </c>
      <c r="G5" s="10">
        <v>6160900</v>
      </c>
      <c r="H5" s="10">
        <v>431.26299999999998</v>
      </c>
      <c r="I5" s="10">
        <v>689</v>
      </c>
      <c r="J5" s="4">
        <f>H5/I5</f>
        <v>0.62592597968069663</v>
      </c>
      <c r="K5" s="4"/>
      <c r="L5" s="5"/>
    </row>
    <row r="6" spans="2:12" x14ac:dyDescent="0.3">
      <c r="B6" s="2">
        <v>2012</v>
      </c>
      <c r="C6" s="6">
        <v>0.04</v>
      </c>
      <c r="E6" s="9" t="s">
        <v>21</v>
      </c>
      <c r="F6" s="9" t="s">
        <v>22</v>
      </c>
      <c r="G6" s="10">
        <v>6160900</v>
      </c>
      <c r="H6" s="10">
        <v>246.43600000000001</v>
      </c>
      <c r="I6" s="10">
        <v>414</v>
      </c>
      <c r="J6" s="4">
        <f>H6/I6</f>
        <v>0.595256038647343</v>
      </c>
      <c r="K6" s="4"/>
      <c r="L6" s="5"/>
    </row>
    <row r="7" spans="2:12" x14ac:dyDescent="0.3">
      <c r="B7" s="2">
        <v>2013</v>
      </c>
      <c r="C7" s="6">
        <v>7.0000000000000007E-2</v>
      </c>
      <c r="E7" s="9" t="s">
        <v>23</v>
      </c>
      <c r="F7" s="9" t="s">
        <v>24</v>
      </c>
      <c r="G7" s="10">
        <v>6235900</v>
      </c>
      <c r="H7" s="10">
        <v>436.51299999999998</v>
      </c>
      <c r="I7" s="10">
        <v>687</v>
      </c>
      <c r="J7" s="4">
        <f>H7/I7</f>
        <v>0.63539010189228529</v>
      </c>
      <c r="K7" s="4"/>
      <c r="L7" s="5"/>
    </row>
    <row r="8" spans="2:12" x14ac:dyDescent="0.3">
      <c r="B8" s="2">
        <v>2014</v>
      </c>
      <c r="C8" s="6">
        <v>0.08</v>
      </c>
      <c r="E8" s="9" t="s">
        <v>25</v>
      </c>
      <c r="F8" s="9" t="s">
        <v>26</v>
      </c>
      <c r="G8" s="10">
        <v>6310900</v>
      </c>
      <c r="H8" s="10">
        <v>504.87200000000001</v>
      </c>
      <c r="I8" s="10">
        <v>863</v>
      </c>
      <c r="J8" s="4">
        <f>H8/I8</f>
        <v>0.58501969872537662</v>
      </c>
      <c r="K8" s="4"/>
      <c r="L8" s="5"/>
    </row>
    <row r="9" spans="2:12" x14ac:dyDescent="0.3">
      <c r="B9" s="2">
        <v>2015</v>
      </c>
      <c r="C9" s="6">
        <v>0.03</v>
      </c>
      <c r="E9" s="9" t="s">
        <v>27</v>
      </c>
      <c r="F9" s="9" t="s">
        <v>28</v>
      </c>
      <c r="G9" s="10">
        <v>6400000</v>
      </c>
      <c r="H9" s="10">
        <v>192</v>
      </c>
      <c r="I9" s="10">
        <v>302</v>
      </c>
      <c r="J9" s="4">
        <f>H9/I9</f>
        <v>0.63576158940397354</v>
      </c>
      <c r="K9" s="4"/>
      <c r="L9" s="5"/>
    </row>
    <row r="10" spans="2:12" x14ac:dyDescent="0.3">
      <c r="B10" s="8"/>
      <c r="C10" s="8"/>
      <c r="D10" s="6"/>
      <c r="E10" s="9"/>
      <c r="F10" s="9"/>
      <c r="G10" s="10"/>
      <c r="H10" s="10"/>
      <c r="I10" s="10"/>
      <c r="J10" s="4"/>
      <c r="K10" s="4"/>
      <c r="L10" s="5"/>
    </row>
    <row r="11" spans="2:12" x14ac:dyDescent="0.3">
      <c r="B11" s="8" t="s">
        <v>29</v>
      </c>
      <c r="C11" s="6">
        <v>0.08</v>
      </c>
      <c r="E11" s="9"/>
      <c r="F11" s="9"/>
      <c r="G11" s="10">
        <v>6400000</v>
      </c>
      <c r="H11" s="10">
        <f>SUM(H12:H13)</f>
        <v>512</v>
      </c>
      <c r="I11" s="10">
        <v>1645</v>
      </c>
      <c r="J11" s="4">
        <f>H11/I11</f>
        <v>0.31124620060790276</v>
      </c>
      <c r="K11" s="4"/>
      <c r="L11" s="5"/>
    </row>
    <row r="12" spans="2:12" x14ac:dyDescent="0.3">
      <c r="B12" s="9" t="s">
        <v>30</v>
      </c>
      <c r="C12" s="9"/>
      <c r="D12" s="6">
        <v>0.02</v>
      </c>
      <c r="E12" s="9" t="s">
        <v>31</v>
      </c>
      <c r="F12" s="9" t="s">
        <v>32</v>
      </c>
      <c r="G12" s="10">
        <v>6400000</v>
      </c>
      <c r="H12" s="10">
        <v>128</v>
      </c>
      <c r="I12" s="10"/>
      <c r="J12" s="4"/>
      <c r="K12" s="4"/>
      <c r="L12" s="5"/>
    </row>
    <row r="13" spans="2:12" x14ac:dyDescent="0.3">
      <c r="B13" s="8">
        <v>2016</v>
      </c>
      <c r="C13" s="8"/>
      <c r="D13" s="6">
        <v>0.06</v>
      </c>
      <c r="E13" s="9" t="s">
        <v>33</v>
      </c>
      <c r="F13" s="9" t="s">
        <v>34</v>
      </c>
      <c r="G13" s="10">
        <v>6400000</v>
      </c>
      <c r="H13" s="10">
        <v>384</v>
      </c>
      <c r="I13" s="10"/>
      <c r="J13" s="4"/>
      <c r="K13" s="4"/>
      <c r="L13" s="5"/>
    </row>
    <row r="14" spans="2:12" x14ac:dyDescent="0.3">
      <c r="B14" s="8"/>
      <c r="C14" s="8"/>
      <c r="D14" s="6"/>
      <c r="E14" s="9"/>
      <c r="F14" s="9"/>
      <c r="G14" s="10"/>
      <c r="H14" s="10"/>
      <c r="I14" s="10"/>
      <c r="J14" s="11"/>
      <c r="K14" s="4"/>
    </row>
    <row r="15" spans="2:12" x14ac:dyDescent="0.3">
      <c r="B15" s="8" t="s">
        <v>35</v>
      </c>
      <c r="C15" s="12">
        <f>D16+D17+D18+D19</f>
        <v>0.13</v>
      </c>
      <c r="E15" s="13"/>
      <c r="F15" s="13"/>
      <c r="G15" s="10">
        <v>6400000</v>
      </c>
      <c r="H15" s="10">
        <f>SUM(H16:H19)</f>
        <v>832</v>
      </c>
      <c r="I15" s="10">
        <v>1721</v>
      </c>
      <c r="J15" s="4">
        <f>H15/I15</f>
        <v>0.48343986054619409</v>
      </c>
    </row>
    <row r="16" spans="2:12" x14ac:dyDescent="0.3">
      <c r="B16" s="9" t="s">
        <v>36</v>
      </c>
      <c r="C16" s="9"/>
      <c r="D16">
        <v>0.05</v>
      </c>
      <c r="E16" s="14" t="s">
        <v>37</v>
      </c>
      <c r="F16" s="13" t="s">
        <v>38</v>
      </c>
      <c r="G16" s="15">
        <v>6400000</v>
      </c>
      <c r="H16" s="15">
        <v>320</v>
      </c>
      <c r="I16" s="15"/>
      <c r="J16" s="4"/>
    </row>
    <row r="17" spans="2:10" x14ac:dyDescent="0.3">
      <c r="B17" s="13" t="s">
        <v>39</v>
      </c>
      <c r="C17" s="13"/>
      <c r="D17">
        <v>0.02</v>
      </c>
      <c r="E17" s="13" t="s">
        <v>40</v>
      </c>
      <c r="F17" s="13" t="s">
        <v>41</v>
      </c>
      <c r="G17" s="10">
        <v>6400000</v>
      </c>
      <c r="H17" s="15">
        <v>128</v>
      </c>
      <c r="I17" s="10"/>
      <c r="J17" s="4"/>
    </row>
    <row r="18" spans="2:10" x14ac:dyDescent="0.3">
      <c r="B18" s="9" t="s">
        <v>42</v>
      </c>
      <c r="C18" s="9"/>
      <c r="D18">
        <v>0.03</v>
      </c>
      <c r="E18" s="13" t="s">
        <v>43</v>
      </c>
      <c r="F18" s="13" t="s">
        <v>44</v>
      </c>
      <c r="G18" s="15">
        <v>6400000</v>
      </c>
      <c r="H18" s="15">
        <v>192</v>
      </c>
      <c r="I18" s="15"/>
      <c r="J18" s="4"/>
    </row>
    <row r="19" spans="2:10" x14ac:dyDescent="0.3">
      <c r="B19" s="13">
        <v>2017</v>
      </c>
      <c r="C19" s="13"/>
      <c r="D19">
        <v>0.03</v>
      </c>
      <c r="E19" s="13" t="s">
        <v>45</v>
      </c>
      <c r="F19" s="13" t="s">
        <v>46</v>
      </c>
      <c r="G19" s="15">
        <v>6400000</v>
      </c>
      <c r="H19" s="15">
        <v>192</v>
      </c>
      <c r="I19" s="15"/>
      <c r="J19" s="4"/>
    </row>
    <row r="20" spans="2:10" x14ac:dyDescent="0.3">
      <c r="E20" s="13"/>
      <c r="F20" s="13"/>
      <c r="G20" s="15"/>
      <c r="H20" s="15"/>
    </row>
    <row r="21" spans="2:10" x14ac:dyDescent="0.3">
      <c r="B21" t="s">
        <v>47</v>
      </c>
      <c r="C21">
        <f>SUM(D22:D25)</f>
        <v>0.08</v>
      </c>
      <c r="E21" s="13"/>
      <c r="F21" s="13"/>
      <c r="G21" s="15">
        <v>6400000</v>
      </c>
      <c r="H21" s="15">
        <f>SUM(H22:H25)</f>
        <v>512</v>
      </c>
      <c r="I21" s="15">
        <v>1349</v>
      </c>
      <c r="J21" s="4">
        <f>H21/I21</f>
        <v>0.37954040029651592</v>
      </c>
    </row>
    <row r="22" spans="2:10" x14ac:dyDescent="0.3">
      <c r="B22" s="13" t="s">
        <v>48</v>
      </c>
      <c r="C22" s="13"/>
      <c r="D22">
        <v>0.02</v>
      </c>
      <c r="E22" s="13" t="s">
        <v>49</v>
      </c>
      <c r="F22" s="13" t="s">
        <v>50</v>
      </c>
      <c r="G22" s="15">
        <v>6400000</v>
      </c>
      <c r="H22" s="15">
        <v>128</v>
      </c>
      <c r="J22" s="4"/>
    </row>
    <row r="23" spans="2:10" x14ac:dyDescent="0.3">
      <c r="B23" s="13" t="s">
        <v>51</v>
      </c>
      <c r="C23" s="13"/>
      <c r="D23">
        <v>0.01</v>
      </c>
      <c r="E23" s="13" t="s">
        <v>52</v>
      </c>
      <c r="F23" s="13" t="s">
        <v>53</v>
      </c>
      <c r="G23" s="15">
        <v>6400000</v>
      </c>
      <c r="H23" s="15">
        <v>64</v>
      </c>
    </row>
    <row r="24" spans="2:10" x14ac:dyDescent="0.3">
      <c r="B24" s="13" t="s">
        <v>39</v>
      </c>
      <c r="C24" s="13"/>
      <c r="D24">
        <v>0.02</v>
      </c>
      <c r="E24" s="13" t="s">
        <v>54</v>
      </c>
      <c r="F24" s="13" t="s">
        <v>55</v>
      </c>
      <c r="G24" s="15">
        <v>6400000</v>
      </c>
      <c r="H24" s="15">
        <v>128</v>
      </c>
    </row>
    <row r="25" spans="2:10" x14ac:dyDescent="0.3">
      <c r="B25" s="13" t="s">
        <v>42</v>
      </c>
      <c r="C25" s="13"/>
      <c r="D25">
        <v>0.03</v>
      </c>
      <c r="E25" s="13" t="s">
        <v>56</v>
      </c>
      <c r="F25" s="13" t="s">
        <v>57</v>
      </c>
      <c r="G25" s="15">
        <v>6400000</v>
      </c>
      <c r="H25" s="15">
        <v>192</v>
      </c>
    </row>
    <row r="26" spans="2:10" x14ac:dyDescent="0.3">
      <c r="E26" s="13"/>
      <c r="F26" s="13"/>
      <c r="G26" s="15"/>
      <c r="H26" s="15"/>
    </row>
    <row r="27" spans="2:10" x14ac:dyDescent="0.3">
      <c r="B27" s="7" t="s">
        <v>58</v>
      </c>
      <c r="C27">
        <f>SUM(D28:D31)</f>
        <v>0.16</v>
      </c>
      <c r="E27" s="13"/>
      <c r="F27" s="13"/>
      <c r="G27" s="15">
        <v>6400000</v>
      </c>
      <c r="H27" s="15">
        <f>SUM(H28:H31)</f>
        <v>1024</v>
      </c>
      <c r="I27" s="15">
        <v>2141</v>
      </c>
      <c r="J27" s="4">
        <f>H27/I27</f>
        <v>0.47828117702008405</v>
      </c>
    </row>
    <row r="28" spans="2:10" x14ac:dyDescent="0.3">
      <c r="B28" s="13" t="s">
        <v>48</v>
      </c>
      <c r="C28" s="13"/>
      <c r="D28">
        <v>0.04</v>
      </c>
      <c r="E28" s="13" t="s">
        <v>59</v>
      </c>
      <c r="F28" s="13" t="s">
        <v>60</v>
      </c>
      <c r="G28" s="15">
        <v>6400000</v>
      </c>
      <c r="H28" s="15">
        <v>256</v>
      </c>
      <c r="I28" s="15"/>
    </row>
    <row r="29" spans="2:10" x14ac:dyDescent="0.3">
      <c r="B29" s="13" t="s">
        <v>51</v>
      </c>
      <c r="C29" s="13"/>
      <c r="D29">
        <v>0.04</v>
      </c>
      <c r="E29" s="13" t="s">
        <v>61</v>
      </c>
      <c r="F29" s="13" t="s">
        <v>62</v>
      </c>
      <c r="G29" s="15">
        <v>6400000</v>
      </c>
      <c r="H29" s="15">
        <v>256</v>
      </c>
      <c r="I29" s="15"/>
    </row>
    <row r="30" spans="2:10" x14ac:dyDescent="0.3">
      <c r="B30" s="13" t="s">
        <v>39</v>
      </c>
      <c r="C30" s="13"/>
      <c r="D30">
        <v>0.04</v>
      </c>
      <c r="E30" s="13" t="s">
        <v>63</v>
      </c>
      <c r="F30" s="13" t="s">
        <v>64</v>
      </c>
      <c r="G30" s="15">
        <v>6400000</v>
      </c>
      <c r="H30" s="15">
        <v>256</v>
      </c>
      <c r="I30" s="15"/>
    </row>
    <row r="31" spans="2:10" x14ac:dyDescent="0.3">
      <c r="B31" s="13" t="s">
        <v>42</v>
      </c>
      <c r="C31" s="13"/>
      <c r="D31">
        <v>0.04</v>
      </c>
      <c r="E31" s="13" t="s">
        <v>65</v>
      </c>
      <c r="F31" s="13" t="s">
        <v>66</v>
      </c>
      <c r="G31" s="15">
        <v>6400000</v>
      </c>
      <c r="H31" s="15">
        <v>256</v>
      </c>
      <c r="I31" s="15"/>
    </row>
    <row r="32" spans="2:10" x14ac:dyDescent="0.3">
      <c r="E32" s="13"/>
      <c r="F32" s="13"/>
      <c r="G32" s="15"/>
      <c r="H32" s="15"/>
      <c r="I32" s="15"/>
    </row>
    <row r="33" spans="2:1024" x14ac:dyDescent="0.3">
      <c r="B33" s="7" t="s">
        <v>67</v>
      </c>
      <c r="C33">
        <f>SUM(D34:D37)</f>
        <v>0.16999999999999998</v>
      </c>
      <c r="E33" s="13"/>
      <c r="F33" s="13"/>
      <c r="G33" s="15">
        <v>6400000</v>
      </c>
      <c r="H33" s="15">
        <f>SUM(H34:H37)</f>
        <v>1088</v>
      </c>
      <c r="I33" s="15">
        <v>1854</v>
      </c>
      <c r="J33" s="4">
        <f>H33/I33</f>
        <v>0.58683926645091689</v>
      </c>
    </row>
    <row r="34" spans="2:1024" x14ac:dyDescent="0.3">
      <c r="B34" s="13" t="s">
        <v>68</v>
      </c>
      <c r="C34" s="13"/>
      <c r="D34">
        <v>0.03</v>
      </c>
      <c r="E34" s="16" t="s">
        <v>69</v>
      </c>
      <c r="F34" s="16">
        <v>43987</v>
      </c>
      <c r="G34" s="15">
        <v>6400000</v>
      </c>
      <c r="H34" s="15">
        <v>192</v>
      </c>
    </row>
    <row r="35" spans="2:1024" x14ac:dyDescent="0.3">
      <c r="B35" s="13" t="s">
        <v>51</v>
      </c>
      <c r="C35" s="13"/>
      <c r="D35">
        <v>0.05</v>
      </c>
      <c r="E35" s="16">
        <v>44074</v>
      </c>
      <c r="F35" s="16">
        <v>44081</v>
      </c>
      <c r="G35" s="15">
        <v>6400000</v>
      </c>
      <c r="H35" s="15">
        <v>320</v>
      </c>
    </row>
    <row r="36" spans="2:1024" x14ac:dyDescent="0.3">
      <c r="B36" s="13" t="s">
        <v>39</v>
      </c>
      <c r="C36" s="13"/>
      <c r="D36">
        <v>0.04</v>
      </c>
      <c r="E36" s="16">
        <v>44174</v>
      </c>
      <c r="F36" s="16">
        <v>44181</v>
      </c>
      <c r="G36" s="15">
        <v>6400000</v>
      </c>
      <c r="H36" s="15">
        <v>256</v>
      </c>
    </row>
    <row r="37" spans="2:1024" x14ac:dyDescent="0.3">
      <c r="B37" s="13" t="s">
        <v>42</v>
      </c>
      <c r="C37" s="13"/>
      <c r="D37">
        <v>0.05</v>
      </c>
      <c r="E37" s="16">
        <v>44259</v>
      </c>
      <c r="F37" s="16">
        <v>44266</v>
      </c>
      <c r="G37" s="15">
        <v>6400000</v>
      </c>
      <c r="H37" s="15">
        <v>320</v>
      </c>
    </row>
    <row r="38" spans="2:1024" x14ac:dyDescent="0.3">
      <c r="E38" s="13"/>
      <c r="F38" s="13"/>
      <c r="G38" s="15"/>
      <c r="H38" s="15"/>
    </row>
    <row r="39" spans="2:1024" x14ac:dyDescent="0.3">
      <c r="B39" t="s">
        <v>70</v>
      </c>
      <c r="C39">
        <v>0.56999999999999995</v>
      </c>
      <c r="E39" s="13"/>
      <c r="F39" s="13"/>
      <c r="G39" s="15">
        <v>6400000</v>
      </c>
      <c r="H39" s="15">
        <f>SUM(H40:H43)</f>
        <v>3648</v>
      </c>
      <c r="I39" s="15">
        <v>5281</v>
      </c>
      <c r="J39" s="4">
        <f>H39/I39</f>
        <v>0.69077826169286116</v>
      </c>
    </row>
    <row r="40" spans="2:1024" x14ac:dyDescent="0.3">
      <c r="B40" s="13" t="s">
        <v>48</v>
      </c>
      <c r="D40">
        <v>7.0000000000000007E-2</v>
      </c>
      <c r="E40" s="16">
        <v>44337</v>
      </c>
      <c r="F40" s="16">
        <v>44344</v>
      </c>
      <c r="G40" s="15">
        <v>6400000</v>
      </c>
      <c r="H40" s="15">
        <v>448</v>
      </c>
    </row>
    <row r="41" spans="2:1024" s="17" customFormat="1" x14ac:dyDescent="0.3">
      <c r="B41" s="13" t="s">
        <v>51</v>
      </c>
      <c r="C41"/>
      <c r="D41" s="3">
        <v>0.1</v>
      </c>
      <c r="E41" s="16">
        <v>44434</v>
      </c>
      <c r="F41" s="16">
        <v>44441</v>
      </c>
      <c r="G41" s="18">
        <v>6400000</v>
      </c>
      <c r="H41" s="15">
        <v>640</v>
      </c>
      <c r="AMJ41"/>
    </row>
    <row r="42" spans="2:1024" x14ac:dyDescent="0.3">
      <c r="B42" s="13" t="s">
        <v>39</v>
      </c>
      <c r="D42">
        <v>0.17</v>
      </c>
      <c r="E42" s="16">
        <v>44519</v>
      </c>
      <c r="F42" s="16">
        <v>44526</v>
      </c>
      <c r="G42" s="18">
        <v>6400000</v>
      </c>
      <c r="H42" s="15">
        <v>1088</v>
      </c>
    </row>
    <row r="43" spans="2:1024" x14ac:dyDescent="0.3">
      <c r="B43" s="13" t="s">
        <v>42</v>
      </c>
      <c r="C43" s="7"/>
      <c r="D43">
        <v>0.23</v>
      </c>
      <c r="E43" s="16">
        <v>44628</v>
      </c>
      <c r="F43" s="16">
        <v>44635</v>
      </c>
      <c r="G43" s="18">
        <v>6400000</v>
      </c>
      <c r="H43" s="19">
        <v>1472</v>
      </c>
    </row>
    <row r="44" spans="2:1024" x14ac:dyDescent="0.3">
      <c r="E44" s="13"/>
      <c r="F44" s="13"/>
      <c r="G44" s="15"/>
      <c r="H44" s="15"/>
    </row>
    <row r="45" spans="2:1024" x14ac:dyDescent="0.3">
      <c r="B45" t="s">
        <v>71</v>
      </c>
      <c r="C45" s="3">
        <f>1.15</f>
        <v>1.1499999999999999</v>
      </c>
      <c r="E45" s="13"/>
      <c r="F45" s="13"/>
      <c r="G45" s="15"/>
      <c r="H45" s="15"/>
      <c r="I45" s="15">
        <v>7461</v>
      </c>
      <c r="J45" s="5">
        <v>0.98650000000000004</v>
      </c>
    </row>
    <row r="46" spans="2:1024" x14ac:dyDescent="0.3">
      <c r="B46" s="13" t="s">
        <v>48</v>
      </c>
      <c r="D46" s="3">
        <v>0.3</v>
      </c>
      <c r="E46" s="16">
        <v>44720</v>
      </c>
      <c r="F46" s="16">
        <v>44727</v>
      </c>
      <c r="G46" s="18">
        <v>6400000</v>
      </c>
      <c r="H46" s="18">
        <v>1920</v>
      </c>
    </row>
    <row r="47" spans="2:1024" x14ac:dyDescent="0.3">
      <c r="B47" s="13" t="s">
        <v>51</v>
      </c>
      <c r="D47" s="3">
        <v>0.2</v>
      </c>
      <c r="E47" s="13" t="s">
        <v>73</v>
      </c>
      <c r="F47" s="13" t="s">
        <v>72</v>
      </c>
      <c r="G47" s="18">
        <v>6400000</v>
      </c>
      <c r="H47" s="15">
        <v>1280</v>
      </c>
    </row>
    <row r="48" spans="2:1024" x14ac:dyDescent="0.3">
      <c r="B48" s="13" t="s">
        <v>39</v>
      </c>
      <c r="D48">
        <v>0.25</v>
      </c>
      <c r="E48" s="13" t="s">
        <v>74</v>
      </c>
      <c r="F48" s="13" t="s">
        <v>75</v>
      </c>
      <c r="G48" s="18">
        <v>6400000</v>
      </c>
      <c r="H48" s="15">
        <v>1600</v>
      </c>
    </row>
    <row r="49" spans="2:10" x14ac:dyDescent="0.3">
      <c r="B49" s="13" t="s">
        <v>42</v>
      </c>
      <c r="D49" s="3">
        <v>0.4</v>
      </c>
      <c r="E49" s="21" t="s">
        <v>76</v>
      </c>
      <c r="F49" s="20" t="s">
        <v>77</v>
      </c>
      <c r="G49" s="18">
        <v>6400000</v>
      </c>
      <c r="H49" s="22" t="s">
        <v>78</v>
      </c>
    </row>
    <row r="50" spans="2:10" x14ac:dyDescent="0.3">
      <c r="B50" s="13"/>
      <c r="D50" s="3"/>
      <c r="E50" s="21"/>
      <c r="F50" s="20"/>
      <c r="G50" s="18"/>
      <c r="H50" s="22"/>
    </row>
    <row r="51" spans="2:10" x14ac:dyDescent="0.3">
      <c r="B51" s="7" t="s">
        <v>79</v>
      </c>
      <c r="C51" s="36">
        <v>1.23</v>
      </c>
      <c r="D51" s="3"/>
      <c r="E51" s="21"/>
      <c r="F51" s="20"/>
      <c r="G51" s="18"/>
      <c r="H51" s="22"/>
      <c r="I51" s="15">
        <f>SUM(H52:H55)</f>
        <v>7872</v>
      </c>
      <c r="J51" s="5">
        <v>0.98550000000000004</v>
      </c>
    </row>
    <row r="52" spans="2:10" x14ac:dyDescent="0.3">
      <c r="B52" s="13" t="s">
        <v>48</v>
      </c>
      <c r="D52" s="3">
        <v>0.3</v>
      </c>
      <c r="E52" s="21" t="s">
        <v>80</v>
      </c>
      <c r="F52" s="20" t="s">
        <v>81</v>
      </c>
      <c r="G52" s="15">
        <v>6400000</v>
      </c>
      <c r="H52" s="15">
        <v>1920</v>
      </c>
    </row>
    <row r="53" spans="2:10" x14ac:dyDescent="0.3">
      <c r="B53" s="13" t="s">
        <v>51</v>
      </c>
      <c r="D53" s="3">
        <v>0.4</v>
      </c>
      <c r="E53" s="21" t="s">
        <v>82</v>
      </c>
      <c r="F53" s="20" t="s">
        <v>83</v>
      </c>
      <c r="G53" s="15">
        <v>6400000</v>
      </c>
      <c r="H53" s="15">
        <v>2560</v>
      </c>
    </row>
    <row r="54" spans="2:10" x14ac:dyDescent="0.3">
      <c r="B54" s="13" t="s">
        <v>39</v>
      </c>
      <c r="D54" s="3">
        <v>0.3</v>
      </c>
      <c r="E54" s="21" t="s">
        <v>84</v>
      </c>
      <c r="F54" s="20" t="s">
        <v>85</v>
      </c>
      <c r="G54" s="15">
        <v>6400000</v>
      </c>
      <c r="H54" s="15">
        <v>1920</v>
      </c>
    </row>
    <row r="55" spans="2:10" x14ac:dyDescent="0.3">
      <c r="B55" s="13" t="s">
        <v>42</v>
      </c>
      <c r="D55" s="3">
        <v>0.23</v>
      </c>
      <c r="E55" s="21" t="s">
        <v>86</v>
      </c>
      <c r="F55" s="20" t="s">
        <v>87</v>
      </c>
      <c r="G55" s="15">
        <v>6400000</v>
      </c>
      <c r="H55" s="15">
        <v>1472</v>
      </c>
    </row>
    <row r="56" spans="2:10" x14ac:dyDescent="0.3">
      <c r="B56" s="13"/>
      <c r="D56" s="3"/>
      <c r="E56" s="21"/>
      <c r="F56" s="20"/>
      <c r="G56" s="15"/>
      <c r="H56" s="15"/>
    </row>
    <row r="57" spans="2:10" x14ac:dyDescent="0.3">
      <c r="B57" s="7" t="s">
        <v>88</v>
      </c>
      <c r="C57" s="3">
        <f>SUM(D58:D61)</f>
        <v>0.5</v>
      </c>
      <c r="D57" s="3"/>
      <c r="E57" s="21"/>
      <c r="F57" s="20"/>
      <c r="G57" s="15"/>
      <c r="H57" s="15"/>
      <c r="I57" s="15">
        <f>SUM(H58:H59)</f>
        <v>3200</v>
      </c>
      <c r="J57" s="5">
        <v>0.97740000000000005</v>
      </c>
    </row>
    <row r="58" spans="2:10" x14ac:dyDescent="0.3">
      <c r="B58" s="13" t="s">
        <v>48</v>
      </c>
      <c r="D58" s="3">
        <v>0.2</v>
      </c>
      <c r="E58" s="21" t="s">
        <v>89</v>
      </c>
      <c r="F58" s="20" t="s">
        <v>90</v>
      </c>
      <c r="G58" s="15">
        <v>6400000</v>
      </c>
      <c r="H58" s="15">
        <v>1280</v>
      </c>
    </row>
    <row r="59" spans="2:10" x14ac:dyDescent="0.3">
      <c r="B59" s="13" t="s">
        <v>51</v>
      </c>
      <c r="D59" s="3">
        <v>0.3</v>
      </c>
      <c r="E59" s="21" t="s">
        <v>91</v>
      </c>
      <c r="F59" s="20" t="s">
        <v>92</v>
      </c>
      <c r="G59" s="15">
        <v>6400000</v>
      </c>
      <c r="H59" s="15">
        <v>1920</v>
      </c>
    </row>
    <row r="60" spans="2:10" x14ac:dyDescent="0.3">
      <c r="B60" s="13"/>
      <c r="D60" s="3"/>
      <c r="E60" s="21"/>
      <c r="F60" s="20"/>
      <c r="G60" s="15"/>
      <c r="H60" s="15"/>
    </row>
    <row r="61" spans="2:10" x14ac:dyDescent="0.3">
      <c r="B61" s="13"/>
    </row>
    <row r="62" spans="2:10" x14ac:dyDescent="0.3">
      <c r="B62" t="s">
        <v>8</v>
      </c>
      <c r="C62" s="12">
        <f>SUM(C5:C57)</f>
        <v>4.3599999999999994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Skrócona</vt:lpstr>
      <vt:lpstr>Pełna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akozlowska</dc:creator>
  <dc:description/>
  <cp:lastModifiedBy>Angelika Pawluczuk</cp:lastModifiedBy>
  <cp:revision>19</cp:revision>
  <dcterms:created xsi:type="dcterms:W3CDTF">2017-05-16T13:40:32Z</dcterms:created>
  <dcterms:modified xsi:type="dcterms:W3CDTF">2024-08-13T08:18:02Z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